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List1" sheetId="1" r:id="rId1"/>
    <sheet name="List2" sheetId="2" r:id="rId2"/>
  </sheets>
  <definedNames>
    <definedName name="_xlnm._FilterDatabase" localSheetId="0" hidden="1">List1!$A$1:$D$108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21" i="2"/>
  <c r="C6" i="2"/>
  <c r="C7" i="2"/>
  <c r="C20" i="2"/>
  <c r="C27" i="2"/>
  <c r="C28" i="2"/>
  <c r="C2" i="2"/>
  <c r="C15" i="2"/>
  <c r="C18" i="2"/>
  <c r="C25" i="2"/>
  <c r="C12" i="2"/>
  <c r="C3" i="2"/>
  <c r="C29" i="2"/>
  <c r="C22" i="2"/>
  <c r="C23" i="2"/>
  <c r="C10" i="2"/>
  <c r="C24" i="2"/>
  <c r="C13" i="2" l="1"/>
  <c r="C26" i="2"/>
  <c r="C31" i="2"/>
  <c r="C14" i="2"/>
  <c r="C9" i="2"/>
  <c r="C30" i="2"/>
  <c r="C4" i="2"/>
  <c r="C17" i="2"/>
  <c r="C19" i="2"/>
  <c r="C11" i="2"/>
  <c r="C5" i="2"/>
  <c r="C16" i="2"/>
  <c r="C8" i="2"/>
</calcChain>
</file>

<file path=xl/sharedStrings.xml><?xml version="1.0" encoding="utf-8"?>
<sst xmlns="http://schemas.openxmlformats.org/spreadsheetml/2006/main" count="177" uniqueCount="75">
  <si>
    <t>pořadí</t>
  </si>
  <si>
    <t>třída</t>
  </si>
  <si>
    <t>hodnoty</t>
  </si>
  <si>
    <t>celkem</t>
  </si>
  <si>
    <t>8.B</t>
  </si>
  <si>
    <t>2.A</t>
  </si>
  <si>
    <t>9.C</t>
  </si>
  <si>
    <t>1.B</t>
  </si>
  <si>
    <t>6.C</t>
  </si>
  <si>
    <t>5.A</t>
  </si>
  <si>
    <t>4.B</t>
  </si>
  <si>
    <t>7.B</t>
  </si>
  <si>
    <t>3.B</t>
  </si>
  <si>
    <t>2.D</t>
  </si>
  <si>
    <t>8.A</t>
  </si>
  <si>
    <t>3.C</t>
  </si>
  <si>
    <t>4.C</t>
  </si>
  <si>
    <t>7.C</t>
  </si>
  <si>
    <t>2.B</t>
  </si>
  <si>
    <t>4.M</t>
  </si>
  <si>
    <t>5.M</t>
  </si>
  <si>
    <t>6.M</t>
  </si>
  <si>
    <t>4.A</t>
  </si>
  <si>
    <t>3.D</t>
  </si>
  <si>
    <t>2.C</t>
  </si>
  <si>
    <t>1.A</t>
  </si>
  <si>
    <t>6.A</t>
  </si>
  <si>
    <t>7.A</t>
  </si>
  <si>
    <t>1.C</t>
  </si>
  <si>
    <t>1.M</t>
  </si>
  <si>
    <t>2.M</t>
  </si>
  <si>
    <t>4,5,6.M</t>
  </si>
  <si>
    <t>5.B</t>
  </si>
  <si>
    <t>9.B</t>
  </si>
  <si>
    <t>3.M</t>
  </si>
  <si>
    <t>3.A</t>
  </si>
  <si>
    <t>9.A</t>
  </si>
  <si>
    <t>1,2,3.M</t>
  </si>
  <si>
    <t>8.C</t>
  </si>
  <si>
    <t>5.C</t>
  </si>
  <si>
    <t>PT.1</t>
  </si>
  <si>
    <t>1,2,3M</t>
  </si>
  <si>
    <t>4,5,6M</t>
  </si>
  <si>
    <t>PT1</t>
  </si>
  <si>
    <t>1.</t>
  </si>
  <si>
    <t>5.</t>
  </si>
  <si>
    <t>8.</t>
  </si>
  <si>
    <t>2.</t>
  </si>
  <si>
    <t>25.</t>
  </si>
  <si>
    <t>24.</t>
  </si>
  <si>
    <t>18.</t>
  </si>
  <si>
    <t>15.</t>
  </si>
  <si>
    <t>4.</t>
  </si>
  <si>
    <t>11.</t>
  </si>
  <si>
    <t>6.</t>
  </si>
  <si>
    <t>3.</t>
  </si>
  <si>
    <t>7.</t>
  </si>
  <si>
    <t>9.</t>
  </si>
  <si>
    <t>10.</t>
  </si>
  <si>
    <t>12.</t>
  </si>
  <si>
    <t>13.</t>
  </si>
  <si>
    <t>14.</t>
  </si>
  <si>
    <t>16.</t>
  </si>
  <si>
    <t>17.</t>
  </si>
  <si>
    <t>19.</t>
  </si>
  <si>
    <t>20.</t>
  </si>
  <si>
    <t>21.</t>
  </si>
  <si>
    <t>22.</t>
  </si>
  <si>
    <t>23.</t>
  </si>
  <si>
    <t>26.</t>
  </si>
  <si>
    <t>27.</t>
  </si>
  <si>
    <t>28.</t>
  </si>
  <si>
    <t>29.</t>
  </si>
  <si>
    <t>30.</t>
  </si>
  <si>
    <t>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</si>
</sst>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ulka4" displayName="Tabulka4" ref="A1:C1048576" totalsRowShown="0">
  <autoFilter ref="A1:C1048576"/>
  <sortState ref="A2:C32">
    <sortCondition descending="1" ref="C1:C1048576"/>
  </sortState>
  <tableColumns count="3">
    <tableColumn id="1" name="pořadí"/>
    <tableColumn id="2" name="třída"/>
    <tableColumn id="4" name="celke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08"/>
  <sheetViews>
    <sheetView workbookViewId="0">
      <pane ySplit="1" topLeftCell="A2" activePane="bottomLeft" state="frozen"/>
      <selection pane="bottomLeft" activeCell="C1" sqref="C1"/>
    </sheetView>
  </sheetViews>
  <sheetFormatPr defaultRowHeight="14.4" x14ac:dyDescent="0.3"/>
  <cols>
    <col min="3" max="3" width="18.10937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hidden="1" x14ac:dyDescent="0.3">
      <c r="B2" t="s">
        <v>37</v>
      </c>
      <c r="C2">
        <v>38</v>
      </c>
    </row>
    <row r="3" spans="1:4" hidden="1" x14ac:dyDescent="0.3">
      <c r="B3" t="s">
        <v>25</v>
      </c>
      <c r="C3">
        <v>1</v>
      </c>
    </row>
    <row r="4" spans="1:4" hidden="1" x14ac:dyDescent="0.3">
      <c r="B4" t="s">
        <v>25</v>
      </c>
      <c r="C4">
        <v>167</v>
      </c>
    </row>
    <row r="5" spans="1:4" hidden="1" x14ac:dyDescent="0.3">
      <c r="B5" t="s">
        <v>25</v>
      </c>
      <c r="C5">
        <v>7</v>
      </c>
    </row>
    <row r="6" spans="1:4" hidden="1" x14ac:dyDescent="0.3">
      <c r="B6" t="s">
        <v>25</v>
      </c>
      <c r="C6">
        <v>21</v>
      </c>
    </row>
    <row r="7" spans="1:4" hidden="1" x14ac:dyDescent="0.3">
      <c r="B7" t="s">
        <v>25</v>
      </c>
      <c r="C7">
        <v>1</v>
      </c>
    </row>
    <row r="8" spans="1:4" hidden="1" x14ac:dyDescent="0.3">
      <c r="B8" t="s">
        <v>25</v>
      </c>
      <c r="C8">
        <v>51</v>
      </c>
    </row>
    <row r="9" spans="1:4" hidden="1" x14ac:dyDescent="0.3">
      <c r="B9" t="s">
        <v>7</v>
      </c>
      <c r="C9">
        <v>10.1</v>
      </c>
    </row>
    <row r="10" spans="1:4" hidden="1" x14ac:dyDescent="0.3">
      <c r="B10" t="s">
        <v>7</v>
      </c>
      <c r="C10">
        <v>33.299999999999997</v>
      </c>
    </row>
    <row r="11" spans="1:4" hidden="1" x14ac:dyDescent="0.3">
      <c r="B11" t="s">
        <v>7</v>
      </c>
      <c r="C11">
        <v>11.5</v>
      </c>
    </row>
    <row r="12" spans="1:4" hidden="1" x14ac:dyDescent="0.3">
      <c r="B12" t="s">
        <v>7</v>
      </c>
      <c r="C12">
        <v>7</v>
      </c>
    </row>
    <row r="13" spans="1:4" hidden="1" x14ac:dyDescent="0.3">
      <c r="B13" t="s">
        <v>7</v>
      </c>
      <c r="C13">
        <v>7</v>
      </c>
    </row>
    <row r="14" spans="1:4" hidden="1" x14ac:dyDescent="0.3">
      <c r="B14" t="s">
        <v>7</v>
      </c>
      <c r="C14">
        <v>1</v>
      </c>
    </row>
    <row r="15" spans="1:4" hidden="1" x14ac:dyDescent="0.3">
      <c r="B15" t="s">
        <v>28</v>
      </c>
      <c r="C15">
        <v>23</v>
      </c>
    </row>
    <row r="16" spans="1:4" hidden="1" x14ac:dyDescent="0.3">
      <c r="B16" t="s">
        <v>28</v>
      </c>
      <c r="C16">
        <v>13</v>
      </c>
    </row>
    <row r="17" spans="2:3" hidden="1" x14ac:dyDescent="0.3">
      <c r="B17" t="s">
        <v>28</v>
      </c>
      <c r="C17">
        <v>15</v>
      </c>
    </row>
    <row r="18" spans="2:3" hidden="1" x14ac:dyDescent="0.3">
      <c r="B18" t="s">
        <v>29</v>
      </c>
      <c r="C18">
        <v>24</v>
      </c>
    </row>
    <row r="19" spans="2:3" hidden="1" x14ac:dyDescent="0.3">
      <c r="B19" t="s">
        <v>29</v>
      </c>
      <c r="C19">
        <v>31.5</v>
      </c>
    </row>
    <row r="20" spans="2:3" hidden="1" x14ac:dyDescent="0.3">
      <c r="B20" t="s">
        <v>29</v>
      </c>
      <c r="C20">
        <v>26</v>
      </c>
    </row>
    <row r="21" spans="2:3" hidden="1" x14ac:dyDescent="0.3">
      <c r="B21" t="s">
        <v>5</v>
      </c>
      <c r="C21">
        <v>8.6999999999999993</v>
      </c>
    </row>
    <row r="22" spans="2:3" hidden="1" x14ac:dyDescent="0.3">
      <c r="B22" t="s">
        <v>5</v>
      </c>
      <c r="C22">
        <v>22.55</v>
      </c>
    </row>
    <row r="23" spans="2:3" hidden="1" x14ac:dyDescent="0.3">
      <c r="B23" t="s">
        <v>5</v>
      </c>
      <c r="C23">
        <v>12.5</v>
      </c>
    </row>
    <row r="24" spans="2:3" hidden="1" x14ac:dyDescent="0.3">
      <c r="B24" t="s">
        <v>5</v>
      </c>
      <c r="C24">
        <v>1.5</v>
      </c>
    </row>
    <row r="25" spans="2:3" hidden="1" x14ac:dyDescent="0.3">
      <c r="B25" t="s">
        <v>5</v>
      </c>
      <c r="C25">
        <v>8</v>
      </c>
    </row>
    <row r="26" spans="2:3" hidden="1" x14ac:dyDescent="0.3">
      <c r="B26" t="s">
        <v>5</v>
      </c>
      <c r="C26">
        <v>80</v>
      </c>
    </row>
    <row r="27" spans="2:3" hidden="1" x14ac:dyDescent="0.3">
      <c r="B27" t="s">
        <v>5</v>
      </c>
      <c r="C27">
        <v>28</v>
      </c>
    </row>
    <row r="28" spans="2:3" hidden="1" x14ac:dyDescent="0.3">
      <c r="B28" t="s">
        <v>18</v>
      </c>
      <c r="C28">
        <v>136</v>
      </c>
    </row>
    <row r="29" spans="2:3" hidden="1" x14ac:dyDescent="0.3">
      <c r="B29" t="s">
        <v>18</v>
      </c>
      <c r="C29">
        <v>132.5</v>
      </c>
    </row>
    <row r="30" spans="2:3" hidden="1" x14ac:dyDescent="0.3">
      <c r="B30" t="s">
        <v>18</v>
      </c>
      <c r="C30">
        <v>8</v>
      </c>
    </row>
    <row r="31" spans="2:3" hidden="1" x14ac:dyDescent="0.3">
      <c r="B31" t="s">
        <v>18</v>
      </c>
      <c r="C31">
        <v>4.75</v>
      </c>
    </row>
    <row r="32" spans="2:3" hidden="1" x14ac:dyDescent="0.3">
      <c r="B32" t="s">
        <v>24</v>
      </c>
      <c r="C32">
        <v>2</v>
      </c>
    </row>
    <row r="33" spans="2:3" hidden="1" x14ac:dyDescent="0.3">
      <c r="B33" t="s">
        <v>24</v>
      </c>
      <c r="C33">
        <v>6</v>
      </c>
    </row>
    <row r="34" spans="2:3" hidden="1" x14ac:dyDescent="0.3">
      <c r="B34" t="s">
        <v>24</v>
      </c>
      <c r="C34">
        <v>15</v>
      </c>
    </row>
    <row r="35" spans="2:3" hidden="1" x14ac:dyDescent="0.3">
      <c r="B35" t="s">
        <v>24</v>
      </c>
      <c r="C35">
        <v>85</v>
      </c>
    </row>
    <row r="36" spans="2:3" hidden="1" x14ac:dyDescent="0.3">
      <c r="B36" t="s">
        <v>24</v>
      </c>
      <c r="C36">
        <v>3</v>
      </c>
    </row>
    <row r="37" spans="2:3" hidden="1" x14ac:dyDescent="0.3">
      <c r="B37" t="s">
        <v>13</v>
      </c>
      <c r="C37">
        <v>68.8</v>
      </c>
    </row>
    <row r="38" spans="2:3" hidden="1" x14ac:dyDescent="0.3">
      <c r="B38" t="s">
        <v>13</v>
      </c>
      <c r="C38">
        <v>91</v>
      </c>
    </row>
    <row r="39" spans="2:3" hidden="1" x14ac:dyDescent="0.3">
      <c r="B39" t="s">
        <v>13</v>
      </c>
      <c r="C39">
        <v>107</v>
      </c>
    </row>
    <row r="40" spans="2:3" hidden="1" x14ac:dyDescent="0.3">
      <c r="B40" t="s">
        <v>13</v>
      </c>
      <c r="C40">
        <v>4</v>
      </c>
    </row>
    <row r="41" spans="2:3" hidden="1" x14ac:dyDescent="0.3">
      <c r="B41" t="s">
        <v>13</v>
      </c>
      <c r="C41">
        <v>17</v>
      </c>
    </row>
    <row r="42" spans="2:3" hidden="1" x14ac:dyDescent="0.3">
      <c r="B42" t="s">
        <v>30</v>
      </c>
      <c r="C42">
        <v>87</v>
      </c>
    </row>
    <row r="43" spans="2:3" hidden="1" x14ac:dyDescent="0.3">
      <c r="B43" t="s">
        <v>30</v>
      </c>
      <c r="C43">
        <v>42</v>
      </c>
    </row>
    <row r="44" spans="2:3" hidden="1" x14ac:dyDescent="0.3">
      <c r="B44" t="s">
        <v>35</v>
      </c>
      <c r="C44">
        <v>4.75</v>
      </c>
    </row>
    <row r="45" spans="2:3" hidden="1" x14ac:dyDescent="0.3">
      <c r="B45" t="s">
        <v>12</v>
      </c>
      <c r="C45">
        <v>5.5</v>
      </c>
    </row>
    <row r="46" spans="2:3" hidden="1" x14ac:dyDescent="0.3">
      <c r="B46" t="s">
        <v>12</v>
      </c>
      <c r="C46">
        <v>31</v>
      </c>
    </row>
    <row r="47" spans="2:3" hidden="1" x14ac:dyDescent="0.3">
      <c r="B47" t="s">
        <v>12</v>
      </c>
      <c r="C47">
        <v>31</v>
      </c>
    </row>
    <row r="48" spans="2:3" hidden="1" x14ac:dyDescent="0.3">
      <c r="B48" t="s">
        <v>12</v>
      </c>
      <c r="C48">
        <v>6</v>
      </c>
    </row>
    <row r="49" spans="2:3" hidden="1" x14ac:dyDescent="0.3">
      <c r="B49" t="s">
        <v>12</v>
      </c>
      <c r="C49">
        <v>51</v>
      </c>
    </row>
    <row r="50" spans="2:3" hidden="1" x14ac:dyDescent="0.3">
      <c r="B50" t="s">
        <v>12</v>
      </c>
      <c r="C50">
        <v>64.5</v>
      </c>
    </row>
    <row r="51" spans="2:3" hidden="1" x14ac:dyDescent="0.3">
      <c r="B51" t="s">
        <v>15</v>
      </c>
      <c r="C51">
        <v>63</v>
      </c>
    </row>
    <row r="52" spans="2:3" hidden="1" x14ac:dyDescent="0.3">
      <c r="B52" t="s">
        <v>15</v>
      </c>
      <c r="C52">
        <v>9</v>
      </c>
    </row>
    <row r="53" spans="2:3" hidden="1" x14ac:dyDescent="0.3">
      <c r="B53" t="s">
        <v>15</v>
      </c>
      <c r="C53">
        <v>9.5</v>
      </c>
    </row>
    <row r="54" spans="2:3" hidden="1" x14ac:dyDescent="0.3">
      <c r="B54" t="s">
        <v>15</v>
      </c>
      <c r="C54">
        <v>0.5</v>
      </c>
    </row>
    <row r="55" spans="2:3" hidden="1" x14ac:dyDescent="0.3">
      <c r="B55" t="s">
        <v>15</v>
      </c>
      <c r="C55">
        <v>34.5</v>
      </c>
    </row>
    <row r="56" spans="2:3" hidden="1" x14ac:dyDescent="0.3">
      <c r="B56" t="s">
        <v>23</v>
      </c>
      <c r="C56">
        <v>4.5</v>
      </c>
    </row>
    <row r="57" spans="2:3" hidden="1" x14ac:dyDescent="0.3">
      <c r="B57" t="s">
        <v>34</v>
      </c>
      <c r="C57">
        <v>6.5</v>
      </c>
    </row>
    <row r="58" spans="2:3" hidden="1" x14ac:dyDescent="0.3">
      <c r="B58" t="s">
        <v>31</v>
      </c>
      <c r="C58">
        <v>21</v>
      </c>
    </row>
    <row r="59" spans="2:3" hidden="1" x14ac:dyDescent="0.3">
      <c r="B59" t="s">
        <v>10</v>
      </c>
      <c r="C59">
        <v>13</v>
      </c>
    </row>
    <row r="60" spans="2:3" hidden="1" x14ac:dyDescent="0.3">
      <c r="B60" t="s">
        <v>22</v>
      </c>
      <c r="C60">
        <v>7.5</v>
      </c>
    </row>
    <row r="61" spans="2:3" hidden="1" x14ac:dyDescent="0.3">
      <c r="B61" t="s">
        <v>22</v>
      </c>
      <c r="C61">
        <v>7</v>
      </c>
    </row>
    <row r="62" spans="2:3" hidden="1" x14ac:dyDescent="0.3">
      <c r="B62" t="s">
        <v>10</v>
      </c>
      <c r="C62">
        <v>0.4</v>
      </c>
    </row>
    <row r="63" spans="2:3" hidden="1" x14ac:dyDescent="0.3">
      <c r="B63" t="s">
        <v>10</v>
      </c>
      <c r="C63">
        <v>42</v>
      </c>
    </row>
    <row r="64" spans="2:3" hidden="1" x14ac:dyDescent="0.3">
      <c r="B64" t="s">
        <v>10</v>
      </c>
      <c r="C64">
        <v>2</v>
      </c>
    </row>
    <row r="65" spans="2:4" hidden="1" x14ac:dyDescent="0.3">
      <c r="B65" t="s">
        <v>10</v>
      </c>
      <c r="C65">
        <v>16</v>
      </c>
    </row>
    <row r="66" spans="2:4" hidden="1" x14ac:dyDescent="0.3">
      <c r="B66" t="s">
        <v>10</v>
      </c>
      <c r="C66">
        <v>6.5</v>
      </c>
    </row>
    <row r="67" spans="2:4" hidden="1" x14ac:dyDescent="0.3">
      <c r="B67" t="s">
        <v>10</v>
      </c>
      <c r="C67">
        <v>14</v>
      </c>
    </row>
    <row r="68" spans="2:4" hidden="1" x14ac:dyDescent="0.3">
      <c r="B68" t="s">
        <v>10</v>
      </c>
      <c r="C68">
        <v>11</v>
      </c>
    </row>
    <row r="69" spans="2:4" hidden="1" x14ac:dyDescent="0.3">
      <c r="B69" t="s">
        <v>10</v>
      </c>
      <c r="C69">
        <v>1</v>
      </c>
    </row>
    <row r="70" spans="2:4" hidden="1" x14ac:dyDescent="0.3">
      <c r="B70" t="s">
        <v>10</v>
      </c>
      <c r="C70">
        <v>2.5</v>
      </c>
    </row>
    <row r="71" spans="2:4" hidden="1" x14ac:dyDescent="0.3">
      <c r="B71" t="s">
        <v>10</v>
      </c>
      <c r="C71">
        <v>27</v>
      </c>
    </row>
    <row r="72" spans="2:4" hidden="1" x14ac:dyDescent="0.3">
      <c r="B72" t="s">
        <v>16</v>
      </c>
      <c r="C72">
        <v>11.5</v>
      </c>
    </row>
    <row r="73" spans="2:4" hidden="1" x14ac:dyDescent="0.3">
      <c r="B73" t="s">
        <v>16</v>
      </c>
      <c r="C73">
        <v>9.5</v>
      </c>
    </row>
    <row r="74" spans="2:4" hidden="1" x14ac:dyDescent="0.3">
      <c r="B74" t="s">
        <v>19</v>
      </c>
      <c r="C74">
        <v>8</v>
      </c>
      <c r="D74">
        <v>0</v>
      </c>
    </row>
    <row r="75" spans="2:4" hidden="1" x14ac:dyDescent="0.3">
      <c r="B75" t="s">
        <v>19</v>
      </c>
      <c r="C75">
        <v>189</v>
      </c>
    </row>
    <row r="76" spans="2:4" hidden="1" x14ac:dyDescent="0.3">
      <c r="B76" t="s">
        <v>19</v>
      </c>
      <c r="C76">
        <v>24</v>
      </c>
    </row>
    <row r="77" spans="2:4" hidden="1" x14ac:dyDescent="0.3">
      <c r="B77" t="s">
        <v>9</v>
      </c>
      <c r="C77">
        <v>139.5</v>
      </c>
    </row>
    <row r="78" spans="2:4" hidden="1" x14ac:dyDescent="0.3">
      <c r="B78" t="s">
        <v>9</v>
      </c>
      <c r="C78">
        <v>8.5</v>
      </c>
    </row>
    <row r="79" spans="2:4" hidden="1" x14ac:dyDescent="0.3">
      <c r="B79" t="s">
        <v>9</v>
      </c>
      <c r="C79">
        <v>13</v>
      </c>
    </row>
    <row r="80" spans="2:4" hidden="1" x14ac:dyDescent="0.3">
      <c r="B80" t="s">
        <v>9</v>
      </c>
      <c r="C80">
        <v>1.5</v>
      </c>
    </row>
    <row r="81" spans="2:4" hidden="1" x14ac:dyDescent="0.3">
      <c r="B81" t="s">
        <v>32</v>
      </c>
      <c r="C81">
        <v>24</v>
      </c>
    </row>
    <row r="82" spans="2:4" hidden="1" x14ac:dyDescent="0.3">
      <c r="B82" t="s">
        <v>39</v>
      </c>
      <c r="C82">
        <v>32</v>
      </c>
    </row>
    <row r="83" spans="2:4" hidden="1" x14ac:dyDescent="0.3">
      <c r="B83" t="s">
        <v>20</v>
      </c>
      <c r="C83">
        <v>8</v>
      </c>
      <c r="D83">
        <v>0</v>
      </c>
    </row>
    <row r="84" spans="2:4" hidden="1" x14ac:dyDescent="0.3">
      <c r="B84" t="s">
        <v>26</v>
      </c>
      <c r="C84">
        <v>6</v>
      </c>
    </row>
    <row r="85" spans="2:4" hidden="1" x14ac:dyDescent="0.3">
      <c r="B85" t="s">
        <v>8</v>
      </c>
      <c r="C85">
        <v>352</v>
      </c>
    </row>
    <row r="86" spans="2:4" hidden="1" x14ac:dyDescent="0.3">
      <c r="B86" t="s">
        <v>8</v>
      </c>
      <c r="C86">
        <v>31</v>
      </c>
    </row>
    <row r="87" spans="2:4" hidden="1" x14ac:dyDescent="0.3">
      <c r="B87" t="s">
        <v>8</v>
      </c>
      <c r="C87">
        <v>7.5</v>
      </c>
    </row>
    <row r="88" spans="2:4" hidden="1" x14ac:dyDescent="0.3">
      <c r="B88" t="s">
        <v>8</v>
      </c>
      <c r="C88">
        <v>13</v>
      </c>
    </row>
    <row r="89" spans="2:4" hidden="1" x14ac:dyDescent="0.3">
      <c r="B89" t="s">
        <v>21</v>
      </c>
      <c r="C89">
        <v>8</v>
      </c>
      <c r="D89">
        <v>0</v>
      </c>
    </row>
    <row r="90" spans="2:4" hidden="1" x14ac:dyDescent="0.3">
      <c r="B90" t="s">
        <v>27</v>
      </c>
      <c r="C90">
        <v>130</v>
      </c>
    </row>
    <row r="91" spans="2:4" hidden="1" x14ac:dyDescent="0.3">
      <c r="B91" t="s">
        <v>27</v>
      </c>
      <c r="C91">
        <v>15</v>
      </c>
    </row>
    <row r="92" spans="2:4" hidden="1" x14ac:dyDescent="0.3">
      <c r="B92" t="s">
        <v>27</v>
      </c>
      <c r="C92">
        <v>11</v>
      </c>
    </row>
    <row r="93" spans="2:4" hidden="1" x14ac:dyDescent="0.3">
      <c r="B93" t="s">
        <v>11</v>
      </c>
      <c r="C93">
        <v>4</v>
      </c>
    </row>
    <row r="94" spans="2:4" hidden="1" x14ac:dyDescent="0.3">
      <c r="B94" t="s">
        <v>11</v>
      </c>
      <c r="C94">
        <v>12</v>
      </c>
    </row>
    <row r="95" spans="2:4" hidden="1" x14ac:dyDescent="0.3">
      <c r="B95" t="s">
        <v>17</v>
      </c>
      <c r="C95">
        <v>45</v>
      </c>
    </row>
    <row r="96" spans="2:4" hidden="1" x14ac:dyDescent="0.3">
      <c r="B96" t="s">
        <v>17</v>
      </c>
      <c r="C96">
        <v>16</v>
      </c>
    </row>
    <row r="97" spans="2:3" hidden="1" x14ac:dyDescent="0.3">
      <c r="B97" t="s">
        <v>14</v>
      </c>
      <c r="C97">
        <v>80</v>
      </c>
    </row>
    <row r="98" spans="2:3" hidden="1" x14ac:dyDescent="0.3">
      <c r="B98" t="s">
        <v>14</v>
      </c>
      <c r="C98">
        <v>8</v>
      </c>
    </row>
    <row r="99" spans="2:3" hidden="1" x14ac:dyDescent="0.3">
      <c r="B99" t="s">
        <v>14</v>
      </c>
      <c r="C99">
        <v>21</v>
      </c>
    </row>
    <row r="100" spans="2:3" hidden="1" x14ac:dyDescent="0.3">
      <c r="B100" t="s">
        <v>14</v>
      </c>
      <c r="C100">
        <v>3.5</v>
      </c>
    </row>
    <row r="101" spans="2:3" hidden="1" x14ac:dyDescent="0.3">
      <c r="B101" t="s">
        <v>4</v>
      </c>
      <c r="C101">
        <v>9.5</v>
      </c>
    </row>
    <row r="102" spans="2:3" hidden="1" x14ac:dyDescent="0.3">
      <c r="B102" t="s">
        <v>4</v>
      </c>
      <c r="C102">
        <v>519.65</v>
      </c>
    </row>
    <row r="103" spans="2:3" hidden="1" x14ac:dyDescent="0.3">
      <c r="B103" t="s">
        <v>38</v>
      </c>
      <c r="C103">
        <v>8</v>
      </c>
    </row>
    <row r="104" spans="2:3" hidden="1" x14ac:dyDescent="0.3">
      <c r="B104" t="s">
        <v>36</v>
      </c>
      <c r="C104">
        <v>9.5</v>
      </c>
    </row>
    <row r="105" spans="2:3" hidden="1" x14ac:dyDescent="0.3">
      <c r="B105" t="s">
        <v>33</v>
      </c>
      <c r="C105">
        <v>30</v>
      </c>
    </row>
    <row r="106" spans="2:3" hidden="1" x14ac:dyDescent="0.3">
      <c r="B106" t="s">
        <v>33</v>
      </c>
      <c r="C106">
        <v>7.5</v>
      </c>
    </row>
    <row r="107" spans="2:3" hidden="1" x14ac:dyDescent="0.3">
      <c r="B107" t="s">
        <v>6</v>
      </c>
      <c r="C107">
        <v>2.5</v>
      </c>
    </row>
    <row r="108" spans="2:3" x14ac:dyDescent="0.3">
      <c r="B108" t="s">
        <v>40</v>
      </c>
      <c r="C108">
        <v>3</v>
      </c>
    </row>
  </sheetData>
  <autoFilter ref="A1:D108">
    <filterColumn colId="1">
      <filters>
        <filter val="PT.1"/>
      </filters>
    </filterColumn>
    <sortState ref="A2:D108">
      <sortCondition ref="B1:B1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6" workbookViewId="0">
      <selection activeCell="F15" sqref="F15"/>
    </sheetView>
  </sheetViews>
  <sheetFormatPr defaultRowHeight="14.4" x14ac:dyDescent="0.3"/>
  <cols>
    <col min="1" max="1" width="10.5546875" customWidth="1"/>
    <col min="2" max="2" width="7.21875" customWidth="1"/>
    <col min="3" max="3" width="10.5546875" customWidth="1"/>
  </cols>
  <sheetData>
    <row r="1" spans="1:3" x14ac:dyDescent="0.3">
      <c r="A1" t="s">
        <v>0</v>
      </c>
      <c r="B1" t="s">
        <v>1</v>
      </c>
      <c r="C1" t="s">
        <v>3</v>
      </c>
    </row>
    <row r="2" spans="1:3" x14ac:dyDescent="0.3">
      <c r="A2" t="s">
        <v>44</v>
      </c>
      <c r="B2" t="s">
        <v>4</v>
      </c>
      <c r="C2">
        <f>SUM(List1!C101:C102)</f>
        <v>529.15</v>
      </c>
    </row>
    <row r="3" spans="1:3" x14ac:dyDescent="0.3">
      <c r="A3" t="s">
        <v>47</v>
      </c>
      <c r="B3" t="s">
        <v>8</v>
      </c>
      <c r="C3">
        <f>SUM(List1!C85:C88)</f>
        <v>403.5</v>
      </c>
    </row>
    <row r="4" spans="1:3" x14ac:dyDescent="0.3">
      <c r="A4" t="s">
        <v>55</v>
      </c>
      <c r="B4" t="s">
        <v>13</v>
      </c>
      <c r="C4">
        <f>List1!C37+List1!C38+List1!C39+List1!C40+List1!C41</f>
        <v>287.8</v>
      </c>
    </row>
    <row r="5" spans="1:3" x14ac:dyDescent="0.3">
      <c r="A5" t="s">
        <v>52</v>
      </c>
      <c r="B5" t="s">
        <v>18</v>
      </c>
      <c r="C5">
        <f>List1!C28+List1!C29+List1!C30+List1!C31</f>
        <v>281.25</v>
      </c>
    </row>
    <row r="6" spans="1:3" x14ac:dyDescent="0.3">
      <c r="A6" t="s">
        <v>45</v>
      </c>
      <c r="B6" t="s">
        <v>42</v>
      </c>
      <c r="C6">
        <f>SUM(List1!C58,List1!C74,List1!C75,List1!C76,List1!C83,List1!C89)</f>
        <v>258</v>
      </c>
    </row>
    <row r="7" spans="1:3" x14ac:dyDescent="0.3">
      <c r="A7" t="s">
        <v>54</v>
      </c>
      <c r="B7" t="s">
        <v>41</v>
      </c>
      <c r="C7">
        <f>SUM(List1!C2,List1!C18,List1!C19,List1!C20,List1!C42,List1!C43,List1!C57)</f>
        <v>255</v>
      </c>
    </row>
    <row r="8" spans="1:3" x14ac:dyDescent="0.3">
      <c r="A8" t="s">
        <v>56</v>
      </c>
      <c r="B8" t="s">
        <v>25</v>
      </c>
      <c r="C8">
        <f>List1!C3+List1!C4+List1!C5+List1!C6+List1!C7+List1!C8</f>
        <v>248</v>
      </c>
    </row>
    <row r="9" spans="1:3" x14ac:dyDescent="0.3">
      <c r="A9" t="s">
        <v>46</v>
      </c>
      <c r="B9" t="s">
        <v>12</v>
      </c>
      <c r="C9">
        <f>List1!C45+List1!C46+List1!C47+List1!C48+List1!C49+List1!C50</f>
        <v>189</v>
      </c>
    </row>
    <row r="10" spans="1:3" x14ac:dyDescent="0.3">
      <c r="A10" t="s">
        <v>57</v>
      </c>
      <c r="B10" t="s">
        <v>9</v>
      </c>
      <c r="C10">
        <f>SUM(List1!C77,List1!C78,List1!C79,List1!C80)</f>
        <v>162.5</v>
      </c>
    </row>
    <row r="11" spans="1:3" x14ac:dyDescent="0.3">
      <c r="A11" t="s">
        <v>58</v>
      </c>
      <c r="B11" t="s">
        <v>5</v>
      </c>
      <c r="C11">
        <f>List1!C21+List1!C22+List1!C23+List1!C24+List1!C25+List1!C26+List1!C27</f>
        <v>161.25</v>
      </c>
    </row>
    <row r="12" spans="1:3" x14ac:dyDescent="0.3">
      <c r="A12" t="s">
        <v>53</v>
      </c>
      <c r="B12" t="s">
        <v>27</v>
      </c>
      <c r="C12">
        <f>SUM(List1!C90:C92)</f>
        <v>156</v>
      </c>
    </row>
    <row r="13" spans="1:3" x14ac:dyDescent="0.3">
      <c r="A13" t="s">
        <v>59</v>
      </c>
      <c r="B13" t="s">
        <v>10</v>
      </c>
      <c r="C13">
        <f>SUM(List1!C62,List1!C59,List1!C63,List1!C64,List1!C66,List1!C65,List1!C67,List1!C68,List1!C69,List1!C70,List1!C71)</f>
        <v>135.4</v>
      </c>
    </row>
    <row r="14" spans="1:3" x14ac:dyDescent="0.3">
      <c r="A14" t="s">
        <v>60</v>
      </c>
      <c r="B14" t="s">
        <v>15</v>
      </c>
      <c r="C14">
        <f>List1!C51+List1!C52+List1!C53+List1!C54+List1!C55</f>
        <v>116.5</v>
      </c>
    </row>
    <row r="15" spans="1:3" x14ac:dyDescent="0.3">
      <c r="A15" t="s">
        <v>61</v>
      </c>
      <c r="B15" t="s">
        <v>14</v>
      </c>
      <c r="C15">
        <f>SUM(List1!C97:C100)</f>
        <v>112.5</v>
      </c>
    </row>
    <row r="16" spans="1:3" x14ac:dyDescent="0.3">
      <c r="A16" t="s">
        <v>51</v>
      </c>
      <c r="B16" t="s">
        <v>24</v>
      </c>
      <c r="C16">
        <f>List1!C32+List1!C33+List1!C34+List1!C35+List1!C36</f>
        <v>111</v>
      </c>
    </row>
    <row r="17" spans="1:3" x14ac:dyDescent="0.3">
      <c r="A17" t="s">
        <v>62</v>
      </c>
      <c r="B17" t="s">
        <v>7</v>
      </c>
      <c r="C17">
        <f>List1!C9+List1!C10+List1!C11+List1!C12+List1!C13+List1!C14</f>
        <v>69.900000000000006</v>
      </c>
    </row>
    <row r="18" spans="1:3" x14ac:dyDescent="0.3">
      <c r="A18" t="s">
        <v>63</v>
      </c>
      <c r="B18" t="s">
        <v>17</v>
      </c>
      <c r="C18">
        <f>SUM(List1!C95:C96)</f>
        <v>61</v>
      </c>
    </row>
    <row r="19" spans="1:3" x14ac:dyDescent="0.3">
      <c r="A19" t="s">
        <v>50</v>
      </c>
      <c r="B19" t="s">
        <v>28</v>
      </c>
      <c r="C19">
        <f>List1!C15+List1!C16+List1!C17</f>
        <v>51</v>
      </c>
    </row>
    <row r="20" spans="1:3" x14ac:dyDescent="0.3">
      <c r="A20" t="s">
        <v>64</v>
      </c>
      <c r="B20" t="s">
        <v>33</v>
      </c>
      <c r="C20">
        <f>SUM(List1!C105:C106)</f>
        <v>37.5</v>
      </c>
    </row>
    <row r="21" spans="1:3" x14ac:dyDescent="0.3">
      <c r="A21" t="s">
        <v>65</v>
      </c>
      <c r="B21" t="s">
        <v>6</v>
      </c>
      <c r="C21">
        <f>SUM(List1!C107,32.5)</f>
        <v>35</v>
      </c>
    </row>
    <row r="22" spans="1:3" x14ac:dyDescent="0.3">
      <c r="A22" t="s">
        <v>66</v>
      </c>
      <c r="B22" t="s">
        <v>39</v>
      </c>
      <c r="C22">
        <f>SUM(List1!C82)</f>
        <v>32</v>
      </c>
    </row>
    <row r="23" spans="1:3" x14ac:dyDescent="0.3">
      <c r="A23" t="s">
        <v>67</v>
      </c>
      <c r="B23" t="s">
        <v>32</v>
      </c>
      <c r="C23">
        <f>SUM(List1!C81)</f>
        <v>24</v>
      </c>
    </row>
    <row r="24" spans="1:3" x14ac:dyDescent="0.3">
      <c r="A24" t="s">
        <v>68</v>
      </c>
      <c r="B24" t="s">
        <v>16</v>
      </c>
      <c r="C24">
        <f>SUM(List1!C72,List1!C73)</f>
        <v>21</v>
      </c>
    </row>
    <row r="25" spans="1:3" x14ac:dyDescent="0.3">
      <c r="A25" t="s">
        <v>49</v>
      </c>
      <c r="B25" t="s">
        <v>11</v>
      </c>
      <c r="C25">
        <f>SUM(List1!C93:C94)</f>
        <v>16</v>
      </c>
    </row>
    <row r="26" spans="1:3" x14ac:dyDescent="0.3">
      <c r="A26" t="s">
        <v>48</v>
      </c>
      <c r="B26" t="s">
        <v>22</v>
      </c>
      <c r="C26">
        <f>SUM(List1!C60,List1!C61)</f>
        <v>14.5</v>
      </c>
    </row>
    <row r="27" spans="1:3" x14ac:dyDescent="0.3">
      <c r="A27" t="s">
        <v>69</v>
      </c>
      <c r="B27" t="s">
        <v>36</v>
      </c>
      <c r="C27">
        <f>SUM(List1!C104)</f>
        <v>9.5</v>
      </c>
    </row>
    <row r="28" spans="1:3" x14ac:dyDescent="0.3">
      <c r="A28" t="s">
        <v>70</v>
      </c>
      <c r="B28" t="s">
        <v>38</v>
      </c>
      <c r="C28">
        <f>SUM(List1!C103)</f>
        <v>8</v>
      </c>
    </row>
    <row r="29" spans="1:3" x14ac:dyDescent="0.3">
      <c r="A29" t="s">
        <v>71</v>
      </c>
      <c r="B29" t="s">
        <v>26</v>
      </c>
      <c r="C29">
        <f>SUM(List1!C84)</f>
        <v>6</v>
      </c>
    </row>
    <row r="30" spans="1:3" x14ac:dyDescent="0.3">
      <c r="A30" t="s">
        <v>72</v>
      </c>
      <c r="B30" t="s">
        <v>35</v>
      </c>
      <c r="C30">
        <f>List1!C44</f>
        <v>4.75</v>
      </c>
    </row>
    <row r="31" spans="1:3" x14ac:dyDescent="0.3">
      <c r="A31" t="s">
        <v>73</v>
      </c>
      <c r="B31" t="s">
        <v>23</v>
      </c>
      <c r="C31">
        <f>SUM(List1!C56)</f>
        <v>4.5</v>
      </c>
    </row>
    <row r="32" spans="1:3" x14ac:dyDescent="0.3">
      <c r="A32" t="s">
        <v>74</v>
      </c>
      <c r="B32" t="s">
        <v>43</v>
      </c>
      <c r="C32">
        <v>3</v>
      </c>
    </row>
    <row r="33" spans="1:3" x14ac:dyDescent="0.3">
      <c r="A33" s="1" t="s">
        <v>3</v>
      </c>
      <c r="B33" s="1"/>
      <c r="C33" s="1">
        <f>SUM(C2:C32)</f>
        <v>3804.5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2025-06-03T07:24:35Z</dcterms:modified>
</cp:coreProperties>
</file>